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12135" windowHeight="12150"/>
  </bookViews>
  <sheets>
    <sheet name="часть 1" sheetId="1" r:id="rId1"/>
  </sheets>
  <definedNames>
    <definedName name="_xlnm._FilterDatabase" localSheetId="0" hidden="1">'часть 1'!$A$6:$Z$27</definedName>
    <definedName name="_xlnm.Print_Titles" localSheetId="0">'часть 1'!$4:$6</definedName>
    <definedName name="_xlnm.Print_Area" localSheetId="0">'часть 1'!$A$1:$Z$27</definedName>
  </definedNames>
  <calcPr calcId="145621"/>
</workbook>
</file>

<file path=xl/calcChain.xml><?xml version="1.0" encoding="utf-8"?>
<calcChain xmlns="http://schemas.openxmlformats.org/spreadsheetml/2006/main">
  <c r="Z14" i="1" l="1"/>
  <c r="Z24" i="1" l="1"/>
  <c r="Z23" i="1"/>
  <c r="Z21" i="1"/>
  <c r="L25" i="1" l="1"/>
  <c r="L21" i="1"/>
  <c r="L11" i="1"/>
  <c r="L13" i="1"/>
  <c r="K10" i="1" l="1"/>
  <c r="F23" i="1" l="1"/>
  <c r="F13" i="1"/>
  <c r="F7" i="1"/>
</calcChain>
</file>

<file path=xl/sharedStrings.xml><?xml version="1.0" encoding="utf-8"?>
<sst xmlns="http://schemas.openxmlformats.org/spreadsheetml/2006/main" count="71" uniqueCount="47">
  <si>
    <t xml:space="preserve">Основные параметры бюджетов муниципальных образований </t>
  </si>
  <si>
    <t>№ п/п</t>
  </si>
  <si>
    <t>Наименование показателей</t>
  </si>
  <si>
    <t>Ед.изм.</t>
  </si>
  <si>
    <t>год</t>
  </si>
  <si>
    <t>муниципальные образования - областные центры</t>
  </si>
  <si>
    <t>муниципальные образования, не являющиеся областными центрами</t>
  </si>
  <si>
    <t>Ярославль</t>
  </si>
  <si>
    <t>Калининград</t>
  </si>
  <si>
    <t>Тверь</t>
  </si>
  <si>
    <t>Иваново</t>
  </si>
  <si>
    <t>Владимир</t>
  </si>
  <si>
    <t>Архангельск</t>
  </si>
  <si>
    <t>Вологда</t>
  </si>
  <si>
    <t>Петрозаводск</t>
  </si>
  <si>
    <t>Кострома</t>
  </si>
  <si>
    <t>Сыктывкар</t>
  </si>
  <si>
    <t>Великий Новгород</t>
  </si>
  <si>
    <t>Псков</t>
  </si>
  <si>
    <t>Смоленск</t>
  </si>
  <si>
    <t>Череповец</t>
  </si>
  <si>
    <t>Рыбинск</t>
  </si>
  <si>
    <t>Котлас</t>
  </si>
  <si>
    <t>Шуя</t>
  </si>
  <si>
    <t>Великоустюгский МР</t>
  </si>
  <si>
    <t>Новодвинск</t>
  </si>
  <si>
    <t>Нарьян-Мар</t>
  </si>
  <si>
    <t>1</t>
  </si>
  <si>
    <t>Доходы, всего(в том числе):</t>
  </si>
  <si>
    <t>тыс.руб.</t>
  </si>
  <si>
    <t xml:space="preserve">1 полугодие 2019 года </t>
  </si>
  <si>
    <t xml:space="preserve">1 полугодие 2020 года </t>
  </si>
  <si>
    <t>2020 год (план в соответствии с законом (решением) о бюджете в редакции на 01.07.2020)</t>
  </si>
  <si>
    <t>1.1</t>
  </si>
  <si>
    <t>налоговые и неналоговые доходы</t>
  </si>
  <si>
    <t>1.2</t>
  </si>
  <si>
    <t xml:space="preserve">безвозмездные поступления </t>
  </si>
  <si>
    <t>2</t>
  </si>
  <si>
    <t>Расходы, всего(в том числе за счет):</t>
  </si>
  <si>
    <t>2.1</t>
  </si>
  <si>
    <t>вышестоящих бюджетов (субсидии, субвенции, межбюджетные трансферты)</t>
  </si>
  <si>
    <t>2.2</t>
  </si>
  <si>
    <t>собственных поступлений (налоговые, неналоговые доходы, дотации на выравнивание бюджетной обеспеченности)</t>
  </si>
  <si>
    <t>3</t>
  </si>
  <si>
    <t>Дефицит/ Профицит</t>
  </si>
  <si>
    <t>Тихвинский МР</t>
  </si>
  <si>
    <t>Старорусский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</si>
</sst>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72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0" fontId="4" fillId="2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10" fillId="0" borderId="0" xfId="1" applyFont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textRotation="90" wrapText="1"/>
    </xf>
    <xf numFmtId="0" fontId="11" fillId="3" borderId="5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 textRotation="90" wrapText="1"/>
    </xf>
    <xf numFmtId="0" fontId="11" fillId="3" borderId="1" xfId="0" applyFont="1" applyFill="1" applyBorder="1" applyAlignment="1">
      <alignment horizontal="center" textRotation="90" wrapText="1"/>
    </xf>
    <xf numFmtId="0" fontId="9" fillId="4" borderId="5" xfId="0" applyFont="1" applyFill="1" applyBorder="1" applyAlignment="1">
      <alignment horizontal="center" textRotation="90" wrapText="1"/>
    </xf>
    <xf numFmtId="0" fontId="11" fillId="4" borderId="5" xfId="0" applyFont="1" applyFill="1" applyBorder="1" applyAlignment="1">
      <alignment horizontal="center" textRotation="90" wrapText="1"/>
    </xf>
    <xf numFmtId="0" fontId="12" fillId="4" borderId="5" xfId="0" applyFont="1" applyFill="1" applyBorder="1" applyAlignment="1">
      <alignment horizontal="center" textRotation="90" wrapText="1"/>
    </xf>
    <xf numFmtId="0" fontId="9" fillId="0" borderId="0" xfId="1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0" xfId="1" applyFont="1" applyAlignment="1">
      <alignment wrapText="1"/>
    </xf>
    <xf numFmtId="49" fontId="3" fillId="0" borderId="0" xfId="1" applyNumberFormat="1" applyFont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8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19" fillId="0" borderId="0" xfId="1" applyFont="1" applyAlignment="1">
      <alignment wrapText="1"/>
    </xf>
    <xf numFmtId="0" fontId="14" fillId="0" borderId="0" xfId="1" applyFont="1" applyAlignment="1">
      <alignment wrapText="1"/>
    </xf>
    <xf numFmtId="0" fontId="3" fillId="0" borderId="0" xfId="1" applyFont="1" applyFill="1" applyAlignment="1">
      <alignment wrapText="1"/>
    </xf>
    <xf numFmtId="0" fontId="18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21" fillId="0" borderId="0" xfId="1" applyFont="1" applyAlignment="1">
      <alignment horizontal="center" wrapText="1"/>
    </xf>
    <xf numFmtId="0" fontId="3" fillId="0" borderId="0" xfId="1" applyFont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164" fontId="14" fillId="0" borderId="1" xfId="1" applyNumberFormat="1" applyFont="1" applyFill="1" applyBorder="1" applyAlignment="1">
      <alignment horizontal="right" wrapText="1"/>
    </xf>
    <xf numFmtId="164" fontId="14" fillId="2" borderId="1" xfId="1" applyNumberFormat="1" applyFont="1" applyFill="1" applyBorder="1" applyAlignment="1">
      <alignment horizontal="right" wrapText="1"/>
    </xf>
    <xf numFmtId="164" fontId="14" fillId="2" borderId="1" xfId="0" applyNumberFormat="1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2" xfId="1" applyNumberFormat="1" applyFont="1" applyFill="1" applyBorder="1" applyAlignment="1">
      <alignment horizontal="right" wrapText="1"/>
    </xf>
    <xf numFmtId="164" fontId="14" fillId="0" borderId="2" xfId="0" applyNumberFormat="1" applyFont="1" applyFill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4" fontId="14" fillId="2" borderId="2" xfId="1" applyNumberFormat="1" applyFont="1" applyFill="1" applyBorder="1" applyAlignment="1">
      <alignment horizontal="right" wrapText="1"/>
    </xf>
    <xf numFmtId="0" fontId="2" fillId="0" borderId="0" xfId="1" applyFont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</cellXfs>
  <cellStyles count="3">
    <cellStyle name="Excel Built-in Normal 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tabSelected="1" zoomScale="80" zoomScaleNormal="80" zoomScaleSheetLayoutView="20" workbookViewId="0">
      <pane xSplit="4" ySplit="6" topLeftCell="F7" activePane="bottomRight" state="frozen"/>
      <selection pane="topRight" activeCell="E1" sqref="E1"/>
      <selection pane="bottomLeft" activeCell="A7" sqref="A7"/>
      <selection pane="bottomRight" activeCell="A28" sqref="A28:XFD53"/>
    </sheetView>
  </sheetViews>
  <sheetFormatPr defaultRowHeight="18.75" x14ac:dyDescent="0.3"/>
  <cols>
    <col min="1" max="1" width="9" style="26" customWidth="1"/>
    <col min="2" max="2" width="73.140625" style="33" customWidth="1"/>
    <col min="3" max="3" width="12" style="34" customWidth="1"/>
    <col min="4" max="4" width="24.140625" style="35" customWidth="1"/>
    <col min="5" max="5" width="20.85546875" style="1" customWidth="1"/>
    <col min="6" max="6" width="20.7109375" style="1" customWidth="1"/>
    <col min="7" max="7" width="18.42578125" style="1" customWidth="1"/>
    <col min="8" max="8" width="19.42578125" style="31" customWidth="1"/>
    <col min="9" max="9" width="20.28515625" style="1" customWidth="1"/>
    <col min="10" max="10" width="20.5703125" style="33" customWidth="1"/>
    <col min="11" max="11" width="19.5703125" style="31" customWidth="1"/>
    <col min="12" max="12" width="19.5703125" style="1" customWidth="1"/>
    <col min="13" max="13" width="19.85546875" style="36" bestFit="1" customWidth="1"/>
    <col min="14" max="14" width="19" style="1" customWidth="1"/>
    <col min="15" max="15" width="21.5703125" style="1" customWidth="1"/>
    <col min="16" max="16" width="20.7109375" style="1" customWidth="1"/>
    <col min="17" max="17" width="21.140625" style="27" customWidth="1"/>
    <col min="18" max="18" width="20.7109375" style="1" customWidth="1"/>
    <col min="19" max="19" width="19.7109375" style="28" customWidth="1"/>
    <col min="20" max="20" width="19.5703125" style="29" customWidth="1"/>
    <col min="21" max="21" width="17.7109375" style="30" customWidth="1"/>
    <col min="22" max="22" width="18.85546875" style="1" customWidth="1"/>
    <col min="23" max="23" width="18.7109375" style="1" customWidth="1"/>
    <col min="24" max="24" width="19.42578125" style="31" customWidth="1"/>
    <col min="25" max="25" width="18.85546875" style="30" customWidth="1"/>
    <col min="26" max="26" width="17.7109375" style="32" customWidth="1"/>
    <col min="27" max="16384" width="9.140625" style="1"/>
  </cols>
  <sheetData>
    <row r="2" spans="1:26" ht="22.5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22.5" x14ac:dyDescent="0.3">
      <c r="A3" s="2"/>
      <c r="B3" s="2"/>
      <c r="C3" s="2"/>
      <c r="D3" s="2"/>
      <c r="E3" s="2"/>
      <c r="F3" s="2"/>
      <c r="G3" s="3"/>
      <c r="H3" s="4"/>
      <c r="I3" s="2"/>
      <c r="J3" s="2"/>
      <c r="K3" s="4"/>
      <c r="L3" s="2"/>
      <c r="M3" s="5"/>
      <c r="N3" s="2"/>
      <c r="O3" s="2"/>
      <c r="P3" s="2"/>
      <c r="Q3" s="2"/>
      <c r="R3" s="2"/>
      <c r="S3" s="6"/>
      <c r="T3" s="6"/>
      <c r="U3" s="2"/>
      <c r="V3" s="2"/>
      <c r="W3" s="2"/>
      <c r="X3" s="4"/>
      <c r="Y3" s="2"/>
      <c r="Z3" s="7"/>
    </row>
    <row r="4" spans="1:26" s="8" customFormat="1" ht="16.5" x14ac:dyDescent="0.25">
      <c r="A4" s="53" t="s">
        <v>1</v>
      </c>
      <c r="B4" s="54" t="s">
        <v>2</v>
      </c>
      <c r="C4" s="54" t="s">
        <v>3</v>
      </c>
      <c r="D4" s="55" t="s">
        <v>4</v>
      </c>
      <c r="E4" s="58" t="s">
        <v>5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 t="s">
        <v>6</v>
      </c>
      <c r="S4" s="59"/>
      <c r="T4" s="59"/>
      <c r="U4" s="59"/>
      <c r="V4" s="59"/>
      <c r="W4" s="59"/>
      <c r="X4" s="59"/>
      <c r="Y4" s="59"/>
      <c r="Z4" s="59"/>
    </row>
    <row r="5" spans="1:26" s="8" customFormat="1" ht="16.5" x14ac:dyDescent="0.25">
      <c r="A5" s="53"/>
      <c r="B5" s="54"/>
      <c r="C5" s="54"/>
      <c r="D5" s="56"/>
      <c r="E5" s="9">
        <v>1</v>
      </c>
      <c r="F5" s="9">
        <v>2</v>
      </c>
      <c r="G5" s="9">
        <v>3</v>
      </c>
      <c r="H5" s="10">
        <v>4</v>
      </c>
      <c r="I5" s="9">
        <v>5</v>
      </c>
      <c r="J5" s="11">
        <v>6</v>
      </c>
      <c r="K5" s="10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11">
        <v>13</v>
      </c>
      <c r="R5" s="12">
        <v>14</v>
      </c>
      <c r="S5" s="13">
        <v>15</v>
      </c>
      <c r="T5" s="12">
        <v>16</v>
      </c>
      <c r="U5" s="12">
        <v>17</v>
      </c>
      <c r="V5" s="12">
        <v>18</v>
      </c>
      <c r="W5" s="12">
        <v>19</v>
      </c>
      <c r="X5" s="14">
        <v>20</v>
      </c>
      <c r="Y5" s="12">
        <v>21</v>
      </c>
      <c r="Z5" s="12">
        <v>22</v>
      </c>
    </row>
    <row r="6" spans="1:26" s="22" customFormat="1" ht="87.75" customHeight="1" x14ac:dyDescent="0.25">
      <c r="A6" s="53"/>
      <c r="B6" s="54"/>
      <c r="C6" s="54"/>
      <c r="D6" s="57"/>
      <c r="E6" s="15" t="s">
        <v>7</v>
      </c>
      <c r="F6" s="15" t="s">
        <v>8</v>
      </c>
      <c r="G6" s="15" t="s">
        <v>9</v>
      </c>
      <c r="H6" s="16" t="s">
        <v>10</v>
      </c>
      <c r="I6" s="17" t="s">
        <v>11</v>
      </c>
      <c r="J6" s="18" t="s">
        <v>12</v>
      </c>
      <c r="K6" s="16" t="s">
        <v>13</v>
      </c>
      <c r="L6" s="15" t="s">
        <v>14</v>
      </c>
      <c r="M6" s="15" t="s">
        <v>15</v>
      </c>
      <c r="N6" s="17" t="s">
        <v>16</v>
      </c>
      <c r="O6" s="15" t="s">
        <v>17</v>
      </c>
      <c r="P6" s="15" t="s">
        <v>18</v>
      </c>
      <c r="Q6" s="16" t="s">
        <v>19</v>
      </c>
      <c r="R6" s="19" t="s">
        <v>20</v>
      </c>
      <c r="S6" s="20" t="s">
        <v>21</v>
      </c>
      <c r="T6" s="19" t="s">
        <v>22</v>
      </c>
      <c r="U6" s="21" t="s">
        <v>23</v>
      </c>
      <c r="V6" s="19" t="s">
        <v>45</v>
      </c>
      <c r="W6" s="19" t="s">
        <v>24</v>
      </c>
      <c r="X6" s="20" t="s">
        <v>25</v>
      </c>
      <c r="Y6" s="19" t="s">
        <v>46</v>
      </c>
      <c r="Z6" s="19" t="s">
        <v>26</v>
      </c>
    </row>
    <row r="7" spans="1:26" x14ac:dyDescent="0.3">
      <c r="A7" s="60" t="s">
        <v>27</v>
      </c>
      <c r="B7" s="63" t="s">
        <v>28</v>
      </c>
      <c r="C7" s="66" t="s">
        <v>29</v>
      </c>
      <c r="D7" s="23" t="s">
        <v>30</v>
      </c>
      <c r="E7" s="41">
        <v>9363321.8000000007</v>
      </c>
      <c r="F7" s="38">
        <f>6555187.5-0.1</f>
        <v>6555187.4000000004</v>
      </c>
      <c r="G7" s="41">
        <v>3818549.7</v>
      </c>
      <c r="H7" s="41">
        <v>2939305.6</v>
      </c>
      <c r="I7" s="41">
        <v>3390381.6</v>
      </c>
      <c r="J7" s="41">
        <v>4814099.0999999996</v>
      </c>
      <c r="K7" s="41">
        <v>3901492.9</v>
      </c>
      <c r="L7" s="38">
        <v>3122234.8</v>
      </c>
      <c r="M7" s="41">
        <v>2587676.1</v>
      </c>
      <c r="N7" s="41">
        <v>4184838</v>
      </c>
      <c r="O7" s="41">
        <v>2322360.7999999998</v>
      </c>
      <c r="P7" s="42">
        <v>2041581</v>
      </c>
      <c r="Q7" s="41">
        <v>2700116.6</v>
      </c>
      <c r="R7" s="41">
        <v>4319960.0999999996</v>
      </c>
      <c r="S7" s="39">
        <v>2643366.7999999998</v>
      </c>
      <c r="T7" s="40">
        <v>1114906.2</v>
      </c>
      <c r="U7" s="41">
        <v>440462.2</v>
      </c>
      <c r="V7" s="42">
        <v>1439411.7</v>
      </c>
      <c r="W7" s="41">
        <v>941719.8</v>
      </c>
      <c r="X7" s="38">
        <v>509478.6</v>
      </c>
      <c r="Y7" s="41">
        <v>523848</v>
      </c>
      <c r="Z7" s="43">
        <v>397622.1</v>
      </c>
    </row>
    <row r="8" spans="1:26" x14ac:dyDescent="0.3">
      <c r="A8" s="61"/>
      <c r="B8" s="64"/>
      <c r="C8" s="67"/>
      <c r="D8" s="23" t="s">
        <v>31</v>
      </c>
      <c r="E8" s="41">
        <v>10111270.1</v>
      </c>
      <c r="F8" s="38">
        <v>7004957.7999999998</v>
      </c>
      <c r="G8" s="41">
        <v>3649194.2</v>
      </c>
      <c r="H8" s="41">
        <v>3023104.1</v>
      </c>
      <c r="I8" s="41">
        <v>3663623.3</v>
      </c>
      <c r="J8" s="41">
        <v>5572708.2000000002</v>
      </c>
      <c r="K8" s="38">
        <v>3777976.1</v>
      </c>
      <c r="L8" s="38">
        <v>3311817.3</v>
      </c>
      <c r="M8" s="37">
        <v>3159694.8</v>
      </c>
      <c r="N8" s="41">
        <v>4393189.5999999996</v>
      </c>
      <c r="O8" s="41">
        <v>2199515.2999999998</v>
      </c>
      <c r="P8" s="42">
        <v>2272349.9</v>
      </c>
      <c r="Q8" s="41">
        <v>3029042.5</v>
      </c>
      <c r="R8" s="41">
        <v>5039939.0999999996</v>
      </c>
      <c r="S8" s="39">
        <v>3073158.1</v>
      </c>
      <c r="T8" s="39">
        <v>1517642.7</v>
      </c>
      <c r="U8" s="41">
        <v>458583.8</v>
      </c>
      <c r="V8" s="42">
        <v>1467361.2</v>
      </c>
      <c r="W8" s="38">
        <v>1022375</v>
      </c>
      <c r="X8" s="38">
        <v>578063.6</v>
      </c>
      <c r="Y8" s="41">
        <v>540278</v>
      </c>
      <c r="Z8" s="43">
        <v>373330.2</v>
      </c>
    </row>
    <row r="9" spans="1:26" ht="60" x14ac:dyDescent="0.3">
      <c r="A9" s="62"/>
      <c r="B9" s="65"/>
      <c r="C9" s="68"/>
      <c r="D9" s="24" t="s">
        <v>32</v>
      </c>
      <c r="E9" s="41">
        <v>22375658.699999999</v>
      </c>
      <c r="F9" s="38">
        <v>16576319</v>
      </c>
      <c r="G9" s="41">
        <v>11250191.4</v>
      </c>
      <c r="H9" s="41">
        <v>8376138.4000000004</v>
      </c>
      <c r="I9" s="41">
        <v>8173476.5</v>
      </c>
      <c r="J9" s="41">
        <v>10535638.9</v>
      </c>
      <c r="K9" s="38">
        <v>10123836.699999999</v>
      </c>
      <c r="L9" s="38">
        <v>8565919.1999999993</v>
      </c>
      <c r="M9" s="37">
        <v>7882670.0999999996</v>
      </c>
      <c r="N9" s="38">
        <v>9691535.1999999993</v>
      </c>
      <c r="O9" s="41">
        <v>5891415.5</v>
      </c>
      <c r="P9" s="42">
        <v>5922142</v>
      </c>
      <c r="Q9" s="41">
        <v>6969433.7000000002</v>
      </c>
      <c r="R9" s="41">
        <v>10107608.6</v>
      </c>
      <c r="S9" s="39">
        <v>6556011.3000000007</v>
      </c>
      <c r="T9" s="39">
        <v>2262316.9</v>
      </c>
      <c r="U9" s="41">
        <v>1087911.5</v>
      </c>
      <c r="V9" s="42">
        <v>2759909.3</v>
      </c>
      <c r="W9" s="38">
        <v>2175496.5</v>
      </c>
      <c r="X9" s="38">
        <v>1684782.7999999998</v>
      </c>
      <c r="Y9" s="41">
        <v>1297506</v>
      </c>
      <c r="Z9" s="43">
        <v>839237.8</v>
      </c>
    </row>
    <row r="10" spans="1:26" x14ac:dyDescent="0.3">
      <c r="A10" s="60" t="s">
        <v>33</v>
      </c>
      <c r="B10" s="69" t="s">
        <v>34</v>
      </c>
      <c r="C10" s="66" t="s">
        <v>29</v>
      </c>
      <c r="D10" s="23" t="s">
        <v>30</v>
      </c>
      <c r="E10" s="41">
        <v>3436976.2</v>
      </c>
      <c r="F10" s="41">
        <v>3819302.3</v>
      </c>
      <c r="G10" s="41">
        <v>1831269.8</v>
      </c>
      <c r="H10" s="43">
        <v>1399374.3</v>
      </c>
      <c r="I10" s="41">
        <v>1600119.2</v>
      </c>
      <c r="J10" s="41">
        <v>2412597.6</v>
      </c>
      <c r="K10" s="41">
        <f>1420837.4-0.1</f>
        <v>1420837.2999999998</v>
      </c>
      <c r="L10" s="38">
        <v>1198163.1000000001</v>
      </c>
      <c r="M10" s="41">
        <v>1354702</v>
      </c>
      <c r="N10" s="41">
        <v>1479430.7</v>
      </c>
      <c r="O10" s="41">
        <v>1103253.3</v>
      </c>
      <c r="P10" s="42">
        <v>772946.6</v>
      </c>
      <c r="Q10" s="41">
        <v>1439274.1</v>
      </c>
      <c r="R10" s="41">
        <v>1699720.6</v>
      </c>
      <c r="S10" s="39">
        <v>761164.1</v>
      </c>
      <c r="T10" s="40">
        <v>365685.8</v>
      </c>
      <c r="U10" s="41">
        <v>127436.6</v>
      </c>
      <c r="V10" s="44">
        <v>592747</v>
      </c>
      <c r="W10" s="41">
        <v>227660.2</v>
      </c>
      <c r="X10" s="45">
        <v>187425.6</v>
      </c>
      <c r="Y10" s="41">
        <v>205632</v>
      </c>
      <c r="Z10" s="43">
        <v>306519.2</v>
      </c>
    </row>
    <row r="11" spans="1:26" x14ac:dyDescent="0.3">
      <c r="A11" s="61"/>
      <c r="B11" s="70"/>
      <c r="C11" s="67"/>
      <c r="D11" s="23" t="s">
        <v>31</v>
      </c>
      <c r="E11" s="41">
        <v>2965859.8</v>
      </c>
      <c r="F11" s="41">
        <v>3504879.6</v>
      </c>
      <c r="G11" s="41">
        <v>1610303.2</v>
      </c>
      <c r="H11" s="43">
        <v>1303080.1000000001</v>
      </c>
      <c r="I11" s="41">
        <v>1656176.6</v>
      </c>
      <c r="J11" s="41">
        <v>2242357</v>
      </c>
      <c r="K11" s="41">
        <v>1251427.1000000001</v>
      </c>
      <c r="L11" s="41">
        <f>1106350.3+0.1</f>
        <v>1106350.4000000001</v>
      </c>
      <c r="M11" s="37">
        <v>1219424.8</v>
      </c>
      <c r="N11" s="41">
        <v>1294255.3</v>
      </c>
      <c r="O11" s="41">
        <v>973451.6</v>
      </c>
      <c r="P11" s="42">
        <v>817428.4</v>
      </c>
      <c r="Q11" s="41">
        <v>1331768.7</v>
      </c>
      <c r="R11" s="41">
        <v>1788574.4</v>
      </c>
      <c r="S11" s="40">
        <v>722598.9</v>
      </c>
      <c r="T11" s="40">
        <v>355452</v>
      </c>
      <c r="U11" s="41">
        <v>112425.8</v>
      </c>
      <c r="V11" s="44">
        <v>542778.80000000005</v>
      </c>
      <c r="W11" s="41">
        <v>249479.4</v>
      </c>
      <c r="X11" s="45">
        <v>179186.1</v>
      </c>
      <c r="Y11" s="41">
        <v>187842</v>
      </c>
      <c r="Z11" s="43">
        <v>353491.7</v>
      </c>
    </row>
    <row r="12" spans="1:26" ht="60" x14ac:dyDescent="0.3">
      <c r="A12" s="62"/>
      <c r="B12" s="71"/>
      <c r="C12" s="68"/>
      <c r="D12" s="24" t="s">
        <v>32</v>
      </c>
      <c r="E12" s="41">
        <v>7468005</v>
      </c>
      <c r="F12" s="41">
        <v>8450400</v>
      </c>
      <c r="G12" s="41">
        <v>4097806.5</v>
      </c>
      <c r="H12" s="43">
        <v>3373203</v>
      </c>
      <c r="I12" s="41">
        <v>3922210</v>
      </c>
      <c r="J12" s="41">
        <v>4951460.6000000006</v>
      </c>
      <c r="K12" s="41">
        <v>3278240.3</v>
      </c>
      <c r="L12" s="41">
        <v>2474810</v>
      </c>
      <c r="M12" s="37">
        <v>3428287</v>
      </c>
      <c r="N12" s="41">
        <v>3211248.6</v>
      </c>
      <c r="O12" s="41">
        <v>2236420.5</v>
      </c>
      <c r="P12" s="42">
        <v>1779014.2</v>
      </c>
      <c r="Q12" s="41">
        <v>3159357.5</v>
      </c>
      <c r="R12" s="41">
        <v>3477857.4</v>
      </c>
      <c r="S12" s="40">
        <v>1905990.4</v>
      </c>
      <c r="T12" s="39">
        <v>768488.4</v>
      </c>
      <c r="U12" s="41">
        <v>308943.7</v>
      </c>
      <c r="V12" s="44">
        <v>1237650.2</v>
      </c>
      <c r="W12" s="41">
        <v>614224.1</v>
      </c>
      <c r="X12" s="45">
        <v>405499.9</v>
      </c>
      <c r="Y12" s="41">
        <v>468609</v>
      </c>
      <c r="Z12" s="43">
        <v>696015.9</v>
      </c>
    </row>
    <row r="13" spans="1:26" x14ac:dyDescent="0.3">
      <c r="A13" s="60" t="s">
        <v>35</v>
      </c>
      <c r="B13" s="69" t="s">
        <v>36</v>
      </c>
      <c r="C13" s="66" t="s">
        <v>29</v>
      </c>
      <c r="D13" s="23" t="s">
        <v>30</v>
      </c>
      <c r="E13" s="41">
        <v>5926345.5999999996</v>
      </c>
      <c r="F13" s="41">
        <f>2735885.2-0.1</f>
        <v>2735885.1</v>
      </c>
      <c r="G13" s="41">
        <v>1987279.9</v>
      </c>
      <c r="H13" s="43">
        <v>1539931.3</v>
      </c>
      <c r="I13" s="41">
        <v>1790262.4</v>
      </c>
      <c r="J13" s="41">
        <v>2401501.5</v>
      </c>
      <c r="K13" s="41">
        <v>2480655.6</v>
      </c>
      <c r="L13" s="41">
        <f>1924071.8-0.1</f>
        <v>1924071.7</v>
      </c>
      <c r="M13" s="41">
        <v>1232974.1000000001</v>
      </c>
      <c r="N13" s="41">
        <v>2705407.3000000003</v>
      </c>
      <c r="O13" s="41">
        <v>1219107.5</v>
      </c>
      <c r="P13" s="42">
        <v>1268634.3999999999</v>
      </c>
      <c r="Q13" s="41">
        <v>1260842.5</v>
      </c>
      <c r="R13" s="41">
        <v>2620239.5</v>
      </c>
      <c r="S13" s="40">
        <v>1882202.7</v>
      </c>
      <c r="T13" s="40">
        <v>749220.4</v>
      </c>
      <c r="U13" s="41">
        <v>313025.59999999998</v>
      </c>
      <c r="V13" s="44">
        <v>846664.7</v>
      </c>
      <c r="W13" s="41">
        <v>714059.6</v>
      </c>
      <c r="X13" s="45">
        <v>322053</v>
      </c>
      <c r="Y13" s="41">
        <v>318216</v>
      </c>
      <c r="Z13" s="43">
        <v>91102.9</v>
      </c>
    </row>
    <row r="14" spans="1:26" x14ac:dyDescent="0.3">
      <c r="A14" s="61"/>
      <c r="B14" s="70"/>
      <c r="C14" s="67"/>
      <c r="D14" s="23" t="s">
        <v>31</v>
      </c>
      <c r="E14" s="41">
        <v>7145410.2999999998</v>
      </c>
      <c r="F14" s="41">
        <v>3500078.2</v>
      </c>
      <c r="G14" s="41">
        <v>2038891</v>
      </c>
      <c r="H14" s="43">
        <v>1720024</v>
      </c>
      <c r="I14" s="41">
        <v>2007446.7</v>
      </c>
      <c r="J14" s="41">
        <v>3330351.2</v>
      </c>
      <c r="K14" s="41">
        <v>2526549</v>
      </c>
      <c r="L14" s="41">
        <v>2205466.9</v>
      </c>
      <c r="M14" s="37">
        <v>1940270</v>
      </c>
      <c r="N14" s="41">
        <v>3098934.3</v>
      </c>
      <c r="O14" s="41">
        <v>1226063.7</v>
      </c>
      <c r="P14" s="42">
        <v>1454921.5</v>
      </c>
      <c r="Q14" s="41">
        <v>1697273.8</v>
      </c>
      <c r="R14" s="41">
        <v>3251364.7</v>
      </c>
      <c r="S14" s="40">
        <v>2350559.2000000002</v>
      </c>
      <c r="T14" s="40">
        <v>1162190.7</v>
      </c>
      <c r="U14" s="41">
        <v>346158</v>
      </c>
      <c r="V14" s="44">
        <v>924582.40000000002</v>
      </c>
      <c r="W14" s="41">
        <v>772895.6</v>
      </c>
      <c r="X14" s="45">
        <v>398877.5</v>
      </c>
      <c r="Y14" s="41">
        <v>352436</v>
      </c>
      <c r="Z14" s="43">
        <f>19838.6-0.1</f>
        <v>19838.5</v>
      </c>
    </row>
    <row r="15" spans="1:26" ht="60" x14ac:dyDescent="0.3">
      <c r="A15" s="62"/>
      <c r="B15" s="71"/>
      <c r="C15" s="68"/>
      <c r="D15" s="24" t="s">
        <v>32</v>
      </c>
      <c r="E15" s="41">
        <v>14907653.699999999</v>
      </c>
      <c r="F15" s="41">
        <v>8125919</v>
      </c>
      <c r="G15" s="41">
        <v>7152384.9000000004</v>
      </c>
      <c r="H15" s="43">
        <v>5002935.4000000004</v>
      </c>
      <c r="I15" s="41">
        <v>4251266.5</v>
      </c>
      <c r="J15" s="41">
        <v>5584178.2999999998</v>
      </c>
      <c r="K15" s="41">
        <v>6845596.4000000004</v>
      </c>
      <c r="L15" s="41">
        <v>6091109.2000000002</v>
      </c>
      <c r="M15" s="41">
        <v>4454383.0999999996</v>
      </c>
      <c r="N15" s="41">
        <v>6480286.5999999996</v>
      </c>
      <c r="O15" s="41">
        <v>3654995</v>
      </c>
      <c r="P15" s="42">
        <v>4143127.8</v>
      </c>
      <c r="Q15" s="41">
        <v>3810076.2</v>
      </c>
      <c r="R15" s="41">
        <v>6629751.2000000002</v>
      </c>
      <c r="S15" s="40">
        <v>4650020.9000000004</v>
      </c>
      <c r="T15" s="39">
        <v>1493828.5</v>
      </c>
      <c r="U15" s="41">
        <v>778967.8</v>
      </c>
      <c r="V15" s="44">
        <v>1522259.1</v>
      </c>
      <c r="W15" s="41">
        <v>1561272.4</v>
      </c>
      <c r="X15" s="45">
        <v>1279282.8999999999</v>
      </c>
      <c r="Y15" s="41">
        <v>828897</v>
      </c>
      <c r="Z15" s="43">
        <v>143221.9</v>
      </c>
    </row>
    <row r="16" spans="1:26" s="25" customFormat="1" x14ac:dyDescent="0.3">
      <c r="A16" s="60" t="s">
        <v>37</v>
      </c>
      <c r="B16" s="69" t="s">
        <v>38</v>
      </c>
      <c r="C16" s="66" t="s">
        <v>29</v>
      </c>
      <c r="D16" s="23" t="s">
        <v>30</v>
      </c>
      <c r="E16" s="41">
        <v>9982997.5999999996</v>
      </c>
      <c r="F16" s="41">
        <v>6222987.0999999996</v>
      </c>
      <c r="G16" s="41">
        <v>3675676.4</v>
      </c>
      <c r="H16" s="43">
        <v>3102513.0999999996</v>
      </c>
      <c r="I16" s="41">
        <v>3312499.8</v>
      </c>
      <c r="J16" s="41">
        <v>4643467.3</v>
      </c>
      <c r="K16" s="41">
        <v>3906399</v>
      </c>
      <c r="L16" s="38">
        <v>3110079.2</v>
      </c>
      <c r="M16" s="41">
        <v>2719420.8</v>
      </c>
      <c r="N16" s="41">
        <v>4179623.2</v>
      </c>
      <c r="O16" s="41">
        <v>2610123.5</v>
      </c>
      <c r="P16" s="42">
        <v>2065682.2</v>
      </c>
      <c r="Q16" s="41">
        <v>2795851.1</v>
      </c>
      <c r="R16" s="41">
        <v>4218861.0999999996</v>
      </c>
      <c r="S16" s="39">
        <v>2690132.9</v>
      </c>
      <c r="T16" s="39">
        <v>1182252</v>
      </c>
      <c r="U16" s="41">
        <v>513750</v>
      </c>
      <c r="V16" s="42">
        <v>1382387.8</v>
      </c>
      <c r="W16" s="41">
        <v>898581.1</v>
      </c>
      <c r="X16" s="45">
        <v>534829.19999999995</v>
      </c>
      <c r="Y16" s="41">
        <v>552898</v>
      </c>
      <c r="Z16" s="43">
        <v>345146.2</v>
      </c>
    </row>
    <row r="17" spans="1:26" s="25" customFormat="1" x14ac:dyDescent="0.3">
      <c r="A17" s="61"/>
      <c r="B17" s="70"/>
      <c r="C17" s="67"/>
      <c r="D17" s="23" t="s">
        <v>31</v>
      </c>
      <c r="E17" s="41">
        <v>11412920.6</v>
      </c>
      <c r="F17" s="43">
        <v>7107539.2999999998</v>
      </c>
      <c r="G17" s="41">
        <v>3709660</v>
      </c>
      <c r="H17" s="43">
        <v>3272151.3</v>
      </c>
      <c r="I17" s="41">
        <v>3690815.9</v>
      </c>
      <c r="J17" s="41">
        <v>5676918.5</v>
      </c>
      <c r="K17" s="38">
        <v>4066665.5</v>
      </c>
      <c r="L17" s="38">
        <v>3134165</v>
      </c>
      <c r="M17" s="41">
        <v>3475820.6</v>
      </c>
      <c r="N17" s="41">
        <v>4671131</v>
      </c>
      <c r="O17" s="41">
        <v>2236693.5</v>
      </c>
      <c r="P17" s="42">
        <v>2256283.7999999998</v>
      </c>
      <c r="Q17" s="41">
        <v>3104722.3</v>
      </c>
      <c r="R17" s="41">
        <v>4419590.4000000004</v>
      </c>
      <c r="S17" s="39">
        <v>3064961.2</v>
      </c>
      <c r="T17" s="39">
        <v>1601411.8</v>
      </c>
      <c r="U17" s="41">
        <v>455465.5</v>
      </c>
      <c r="V17" s="42">
        <v>1523402.6</v>
      </c>
      <c r="W17" s="38">
        <v>937085.7</v>
      </c>
      <c r="X17" s="38">
        <v>615450.69999999995</v>
      </c>
      <c r="Y17" s="41">
        <v>570248</v>
      </c>
      <c r="Z17" s="43">
        <v>434113.8</v>
      </c>
    </row>
    <row r="18" spans="1:26" s="25" customFormat="1" ht="60" x14ac:dyDescent="0.3">
      <c r="A18" s="62"/>
      <c r="B18" s="71"/>
      <c r="C18" s="68"/>
      <c r="D18" s="24" t="s">
        <v>32</v>
      </c>
      <c r="E18" s="41">
        <v>22412883.399999999</v>
      </c>
      <c r="F18" s="43">
        <v>16684040.4</v>
      </c>
      <c r="G18" s="41">
        <v>11659898</v>
      </c>
      <c r="H18" s="43">
        <v>8745265.8000000007</v>
      </c>
      <c r="I18" s="41">
        <v>8419656.5999999996</v>
      </c>
      <c r="J18" s="41">
        <v>10921638.9</v>
      </c>
      <c r="K18" s="38">
        <v>10440281.5</v>
      </c>
      <c r="L18" s="38">
        <v>8583163.1999999993</v>
      </c>
      <c r="M18" s="41">
        <v>8125239.2999999998</v>
      </c>
      <c r="N18" s="41">
        <v>10039000.600000001</v>
      </c>
      <c r="O18" s="41">
        <v>6112457.2999999998</v>
      </c>
      <c r="P18" s="42">
        <v>6073453.5</v>
      </c>
      <c r="Q18" s="41">
        <v>7035766.7999999998</v>
      </c>
      <c r="R18" s="41">
        <v>10453425.300000001</v>
      </c>
      <c r="S18" s="39">
        <v>6659011.3000000007</v>
      </c>
      <c r="T18" s="39">
        <v>2393639.2999999998</v>
      </c>
      <c r="U18" s="41">
        <v>1109573.3999999999</v>
      </c>
      <c r="V18" s="42">
        <v>3169024.7</v>
      </c>
      <c r="W18" s="38">
        <v>2158765</v>
      </c>
      <c r="X18" s="38">
        <v>1638269.1</v>
      </c>
      <c r="Y18" s="41">
        <v>1339869</v>
      </c>
      <c r="Z18" s="43">
        <v>972957.9</v>
      </c>
    </row>
    <row r="19" spans="1:26" s="25" customFormat="1" x14ac:dyDescent="0.3">
      <c r="A19" s="60" t="s">
        <v>39</v>
      </c>
      <c r="B19" s="69" t="s">
        <v>40</v>
      </c>
      <c r="C19" s="66" t="s">
        <v>29</v>
      </c>
      <c r="D19" s="23" t="s">
        <v>30</v>
      </c>
      <c r="E19" s="41">
        <v>5862462.7999999998</v>
      </c>
      <c r="F19" s="43">
        <v>2711537.5</v>
      </c>
      <c r="G19" s="41">
        <v>1636398</v>
      </c>
      <c r="H19" s="43">
        <v>1271537.7</v>
      </c>
      <c r="I19" s="41">
        <v>1631312.8</v>
      </c>
      <c r="J19" s="41">
        <v>2292833.2999999998</v>
      </c>
      <c r="K19" s="41">
        <v>2298805.7000000002</v>
      </c>
      <c r="L19" s="41">
        <v>1901896.1</v>
      </c>
      <c r="M19" s="41">
        <v>1171664.1000000001</v>
      </c>
      <c r="N19" s="41">
        <v>2504294.7000000002</v>
      </c>
      <c r="O19" s="41">
        <v>1394244.9</v>
      </c>
      <c r="P19" s="42">
        <v>1213254.5</v>
      </c>
      <c r="Q19" s="41">
        <v>1176408.3999999999</v>
      </c>
      <c r="R19" s="41">
        <v>2409303.5</v>
      </c>
      <c r="S19" s="40">
        <v>1798487.4</v>
      </c>
      <c r="T19" s="40">
        <v>634286.5</v>
      </c>
      <c r="U19" s="41">
        <v>212065.5</v>
      </c>
      <c r="V19" s="42">
        <v>720652.80000000005</v>
      </c>
      <c r="W19" s="41">
        <v>269167.5</v>
      </c>
      <c r="X19" s="45">
        <v>254057.4</v>
      </c>
      <c r="Y19" s="41">
        <v>289032</v>
      </c>
      <c r="Z19" s="43">
        <v>32846.699999999997</v>
      </c>
    </row>
    <row r="20" spans="1:26" s="25" customFormat="1" x14ac:dyDescent="0.3">
      <c r="A20" s="61"/>
      <c r="B20" s="70"/>
      <c r="C20" s="67"/>
      <c r="D20" s="23" t="s">
        <v>31</v>
      </c>
      <c r="E20" s="41">
        <v>7135048.2000000002</v>
      </c>
      <c r="F20" s="43">
        <v>3466534.5</v>
      </c>
      <c r="G20" s="41">
        <v>1832538.6</v>
      </c>
      <c r="H20" s="43">
        <v>1429891.6</v>
      </c>
      <c r="I20" s="41">
        <v>1883809.1</v>
      </c>
      <c r="J20" s="41">
        <v>3333636.1</v>
      </c>
      <c r="K20" s="41">
        <v>2461713.1</v>
      </c>
      <c r="L20" s="41">
        <v>2106780.9</v>
      </c>
      <c r="M20" s="38">
        <v>1823655.3</v>
      </c>
      <c r="N20" s="41">
        <v>2979234.5</v>
      </c>
      <c r="O20" s="41">
        <v>1161635.3</v>
      </c>
      <c r="P20" s="42">
        <v>1371842.9</v>
      </c>
      <c r="Q20" s="41">
        <v>1372282.1</v>
      </c>
      <c r="R20" s="41">
        <v>2532615.9</v>
      </c>
      <c r="S20" s="40">
        <v>2220785.5</v>
      </c>
      <c r="T20" s="40">
        <v>1042074.8</v>
      </c>
      <c r="U20" s="41">
        <v>243023.5</v>
      </c>
      <c r="V20" s="42">
        <v>821898.3</v>
      </c>
      <c r="W20" s="41">
        <v>461889.5</v>
      </c>
      <c r="X20" s="45">
        <v>298651.59999999998</v>
      </c>
      <c r="Y20" s="41">
        <v>322645</v>
      </c>
      <c r="Z20" s="43">
        <v>108112.6</v>
      </c>
    </row>
    <row r="21" spans="1:26" s="25" customFormat="1" ht="60" x14ac:dyDescent="0.3">
      <c r="A21" s="62"/>
      <c r="B21" s="71"/>
      <c r="C21" s="68"/>
      <c r="D21" s="24" t="s">
        <v>32</v>
      </c>
      <c r="E21" s="41">
        <v>14932629.199999999</v>
      </c>
      <c r="F21" s="43">
        <v>8127188.9000000004</v>
      </c>
      <c r="G21" s="41">
        <v>7148149.5</v>
      </c>
      <c r="H21" s="43">
        <v>4426196.2</v>
      </c>
      <c r="I21" s="41">
        <v>4328462.5999999996</v>
      </c>
      <c r="J21" s="41">
        <v>5584178.2999999998</v>
      </c>
      <c r="K21" s="41">
        <v>6845596.4000000004</v>
      </c>
      <c r="L21" s="41">
        <f>6090798.3-0.1</f>
        <v>6090798.2000000002</v>
      </c>
      <c r="M21" s="41">
        <v>4331552.9000000004</v>
      </c>
      <c r="N21" s="41">
        <v>6237485.2999999998</v>
      </c>
      <c r="O21" s="41">
        <v>3636795</v>
      </c>
      <c r="P21" s="42">
        <v>4080528.8</v>
      </c>
      <c r="Q21" s="41">
        <v>3810076.2</v>
      </c>
      <c r="R21" s="41">
        <v>5754781</v>
      </c>
      <c r="S21" s="39">
        <v>4484493.9000000004</v>
      </c>
      <c r="T21" s="39">
        <v>1254702.4000000001</v>
      </c>
      <c r="U21" s="41">
        <v>576721.69999999995</v>
      </c>
      <c r="V21" s="42">
        <v>1455623.8</v>
      </c>
      <c r="W21" s="43">
        <v>1104636.7</v>
      </c>
      <c r="X21" s="45">
        <v>1019603</v>
      </c>
      <c r="Y21" s="41">
        <v>770676</v>
      </c>
      <c r="Z21" s="41">
        <f>237219.6-485.6-191.2</f>
        <v>236542.8</v>
      </c>
    </row>
    <row r="22" spans="1:26" s="25" customFormat="1" x14ac:dyDescent="0.3">
      <c r="A22" s="60" t="s">
        <v>41</v>
      </c>
      <c r="B22" s="69" t="s">
        <v>42</v>
      </c>
      <c r="C22" s="66" t="s">
        <v>29</v>
      </c>
      <c r="D22" s="23" t="s">
        <v>30</v>
      </c>
      <c r="E22" s="41">
        <v>4120534.8</v>
      </c>
      <c r="F22" s="38">
        <v>3511449.6000000001</v>
      </c>
      <c r="G22" s="41">
        <v>2039278.4</v>
      </c>
      <c r="H22" s="43">
        <v>1830975.3999999997</v>
      </c>
      <c r="I22" s="41">
        <v>1681187</v>
      </c>
      <c r="J22" s="41">
        <v>2350634</v>
      </c>
      <c r="K22" s="41">
        <v>1607593.3</v>
      </c>
      <c r="L22" s="41">
        <v>1208183.1000000001</v>
      </c>
      <c r="M22" s="41">
        <v>1547756.7</v>
      </c>
      <c r="N22" s="41">
        <v>1675328.5</v>
      </c>
      <c r="O22" s="41">
        <v>1215878.6000000001</v>
      </c>
      <c r="P22" s="42">
        <v>852427.7</v>
      </c>
      <c r="Q22" s="41">
        <v>1619442.7</v>
      </c>
      <c r="R22" s="41">
        <v>1809557.6</v>
      </c>
      <c r="S22" s="40">
        <v>891645.5</v>
      </c>
      <c r="T22" s="40">
        <v>547965.5</v>
      </c>
      <c r="U22" s="41">
        <v>301684.5</v>
      </c>
      <c r="V22" s="42">
        <v>661735</v>
      </c>
      <c r="W22" s="41">
        <v>629413.6</v>
      </c>
      <c r="X22" s="45">
        <v>280771.8</v>
      </c>
      <c r="Y22" s="41">
        <v>263866</v>
      </c>
      <c r="Z22" s="43">
        <v>312299.5</v>
      </c>
    </row>
    <row r="23" spans="1:26" s="25" customFormat="1" x14ac:dyDescent="0.3">
      <c r="A23" s="61"/>
      <c r="B23" s="70"/>
      <c r="C23" s="67"/>
      <c r="D23" s="23" t="s">
        <v>31</v>
      </c>
      <c r="E23" s="41">
        <v>4277872.4000000004</v>
      </c>
      <c r="F23" s="38">
        <f>3641004.7+0.1</f>
        <v>3641004.8000000003</v>
      </c>
      <c r="G23" s="41">
        <v>1877121.4</v>
      </c>
      <c r="H23" s="43">
        <v>1842259.6999999997</v>
      </c>
      <c r="I23" s="41">
        <v>1807006.8</v>
      </c>
      <c r="J23" s="41">
        <v>2343282.4</v>
      </c>
      <c r="K23" s="41">
        <v>1604952.4</v>
      </c>
      <c r="L23" s="41">
        <v>1027384.1</v>
      </c>
      <c r="M23" s="37">
        <v>1652165.3</v>
      </c>
      <c r="N23" s="41">
        <v>1691896.5</v>
      </c>
      <c r="O23" s="41">
        <v>1075058.2</v>
      </c>
      <c r="P23" s="42">
        <v>884440.9</v>
      </c>
      <c r="Q23" s="41">
        <v>1732440.2</v>
      </c>
      <c r="R23" s="41">
        <v>1886974.5</v>
      </c>
      <c r="S23" s="40">
        <v>844175.7</v>
      </c>
      <c r="T23" s="40">
        <v>559337</v>
      </c>
      <c r="U23" s="41">
        <v>212442</v>
      </c>
      <c r="V23" s="42">
        <v>701504.3</v>
      </c>
      <c r="W23" s="41">
        <v>475196.2</v>
      </c>
      <c r="X23" s="45">
        <v>316799.09999999998</v>
      </c>
      <c r="Y23" s="41">
        <v>247603</v>
      </c>
      <c r="Z23" s="41">
        <f>325964.7+36.5</f>
        <v>326001.2</v>
      </c>
    </row>
    <row r="24" spans="1:26" s="25" customFormat="1" ht="60" x14ac:dyDescent="0.3">
      <c r="A24" s="62"/>
      <c r="B24" s="71"/>
      <c r="C24" s="68"/>
      <c r="D24" s="24" t="s">
        <v>32</v>
      </c>
      <c r="E24" s="41">
        <v>7480254.2000000002</v>
      </c>
      <c r="F24" s="38">
        <v>8556851.5</v>
      </c>
      <c r="G24" s="41">
        <v>4511748.5</v>
      </c>
      <c r="H24" s="43">
        <v>4319069.5999999996</v>
      </c>
      <c r="I24" s="41">
        <v>4091194</v>
      </c>
      <c r="J24" s="41">
        <v>5337460.6000000006</v>
      </c>
      <c r="K24" s="41">
        <v>3594685.1</v>
      </c>
      <c r="L24" s="41">
        <v>2492365</v>
      </c>
      <c r="M24" s="37">
        <v>3793686.4</v>
      </c>
      <c r="N24" s="41">
        <v>3801515.3</v>
      </c>
      <c r="O24" s="41">
        <v>2475662.2999999998</v>
      </c>
      <c r="P24" s="42">
        <v>1992924.7</v>
      </c>
      <c r="Q24" s="41">
        <v>3225690.6</v>
      </c>
      <c r="R24" s="41">
        <v>4698644.3</v>
      </c>
      <c r="S24" s="39">
        <v>2174517.4</v>
      </c>
      <c r="T24" s="39">
        <v>1138936.8999999997</v>
      </c>
      <c r="U24" s="41">
        <v>532851.69999999995</v>
      </c>
      <c r="V24" s="42">
        <v>1713400.9</v>
      </c>
      <c r="W24" s="43">
        <v>1054128.3</v>
      </c>
      <c r="X24" s="45">
        <v>618666.1</v>
      </c>
      <c r="Y24" s="41">
        <v>569193</v>
      </c>
      <c r="Z24" s="41">
        <f>696030.9+40330.6+53.6</f>
        <v>736415.1</v>
      </c>
    </row>
    <row r="25" spans="1:26" s="25" customFormat="1" x14ac:dyDescent="0.3">
      <c r="A25" s="60" t="s">
        <v>43</v>
      </c>
      <c r="B25" s="69" t="s">
        <v>44</v>
      </c>
      <c r="C25" s="66" t="s">
        <v>29</v>
      </c>
      <c r="D25" s="23" t="s">
        <v>30</v>
      </c>
      <c r="E25" s="41">
        <v>-619675.80000000005</v>
      </c>
      <c r="F25" s="38">
        <v>332200.3</v>
      </c>
      <c r="G25" s="38">
        <v>142873.30000000028</v>
      </c>
      <c r="H25" s="43">
        <v>-163207.49999999953</v>
      </c>
      <c r="I25" s="41">
        <v>77881.8</v>
      </c>
      <c r="J25" s="41">
        <v>170631.8</v>
      </c>
      <c r="K25" s="38">
        <v>-4906.1000000000004</v>
      </c>
      <c r="L25" s="38">
        <f>12155.7-0.1</f>
        <v>12155.6</v>
      </c>
      <c r="M25" s="41">
        <v>-131744.69999999972</v>
      </c>
      <c r="N25" s="38">
        <v>5214.7999999998137</v>
      </c>
      <c r="O25" s="46">
        <v>-287762.70000000019</v>
      </c>
      <c r="P25" s="42">
        <v>-24101.200000000001</v>
      </c>
      <c r="Q25" s="41">
        <v>-95734.5</v>
      </c>
      <c r="R25" s="41">
        <v>101099</v>
      </c>
      <c r="S25" s="39">
        <v>-46766.1</v>
      </c>
      <c r="T25" s="39">
        <v>-67345.800000000047</v>
      </c>
      <c r="U25" s="41">
        <v>-73287.8</v>
      </c>
      <c r="V25" s="42">
        <v>57023.9</v>
      </c>
      <c r="W25" s="41">
        <v>43138.70000000007</v>
      </c>
      <c r="X25" s="38">
        <v>-25350.599999999977</v>
      </c>
      <c r="Y25" s="41">
        <v>-29050</v>
      </c>
      <c r="Z25" s="43">
        <v>52475.9</v>
      </c>
    </row>
    <row r="26" spans="1:26" s="25" customFormat="1" x14ac:dyDescent="0.3">
      <c r="A26" s="61"/>
      <c r="B26" s="70"/>
      <c r="C26" s="67"/>
      <c r="D26" s="23" t="s">
        <v>31</v>
      </c>
      <c r="E26" s="41">
        <v>-1301650.5</v>
      </c>
      <c r="F26" s="38">
        <v>-102581.5</v>
      </c>
      <c r="G26" s="38">
        <v>-60465.8</v>
      </c>
      <c r="H26" s="43">
        <v>-249047.19999999972</v>
      </c>
      <c r="I26" s="41">
        <v>-27192.6</v>
      </c>
      <c r="J26" s="41">
        <v>-104210.3</v>
      </c>
      <c r="K26" s="38">
        <v>-288689.39999999991</v>
      </c>
      <c r="L26" s="38">
        <v>177652.3</v>
      </c>
      <c r="M26" s="41">
        <v>-316125.80000000028</v>
      </c>
      <c r="N26" s="38">
        <v>-277941.40000000037</v>
      </c>
      <c r="O26" s="38">
        <v>-37178.199999999997</v>
      </c>
      <c r="P26" s="42">
        <v>16066.1</v>
      </c>
      <c r="Q26" s="41">
        <v>-75679.8</v>
      </c>
      <c r="R26" s="41">
        <v>620348.69999999995</v>
      </c>
      <c r="S26" s="39">
        <v>8196.9</v>
      </c>
      <c r="T26" s="39">
        <v>-83769.100000000093</v>
      </c>
      <c r="U26" s="41">
        <v>3118.3</v>
      </c>
      <c r="V26" s="42">
        <v>-56041.4</v>
      </c>
      <c r="W26" s="38">
        <v>85289.300000000047</v>
      </c>
      <c r="X26" s="38">
        <v>-37387.099999999977</v>
      </c>
      <c r="Y26" s="41">
        <v>-29969</v>
      </c>
      <c r="Z26" s="43">
        <v>-60783.6</v>
      </c>
    </row>
    <row r="27" spans="1:26" s="25" customFormat="1" ht="60" x14ac:dyDescent="0.3">
      <c r="A27" s="61"/>
      <c r="B27" s="70"/>
      <c r="C27" s="68"/>
      <c r="D27" s="24" t="s">
        <v>32</v>
      </c>
      <c r="E27" s="41">
        <v>-37224.699999999997</v>
      </c>
      <c r="F27" s="47">
        <v>-107721.40000000037</v>
      </c>
      <c r="G27" s="47">
        <v>-409706.59999999963</v>
      </c>
      <c r="H27" s="48">
        <v>-369127.40000000037</v>
      </c>
      <c r="I27" s="49">
        <v>-246180.1</v>
      </c>
      <c r="J27" s="49">
        <v>-386000</v>
      </c>
      <c r="K27" s="47">
        <v>-316444.80000000075</v>
      </c>
      <c r="L27" s="47">
        <v>-17244</v>
      </c>
      <c r="M27" s="47">
        <v>-242569.20000000019</v>
      </c>
      <c r="N27" s="47">
        <v>-347465.40000000224</v>
      </c>
      <c r="O27" s="47">
        <v>-221041.79999999981</v>
      </c>
      <c r="P27" s="50">
        <v>-151311.5</v>
      </c>
      <c r="Q27" s="49">
        <v>-66333.100000000006</v>
      </c>
      <c r="R27" s="41">
        <v>-345816.70000000112</v>
      </c>
      <c r="S27" s="51">
        <v>-103000</v>
      </c>
      <c r="T27" s="51">
        <v>-131322.39999999991</v>
      </c>
      <c r="U27" s="41">
        <v>-21661.9</v>
      </c>
      <c r="V27" s="42">
        <v>-409115.4</v>
      </c>
      <c r="W27" s="47">
        <v>16731.5</v>
      </c>
      <c r="X27" s="47">
        <v>46513.699999999721</v>
      </c>
      <c r="Y27" s="41">
        <v>-42363</v>
      </c>
      <c r="Z27" s="48">
        <v>-133720.1</v>
      </c>
    </row>
  </sheetData>
  <autoFilter ref="A6:Z27"/>
  <mergeCells count="28">
    <mergeCell ref="A25:A27"/>
    <mergeCell ref="B25:B27"/>
    <mergeCell ref="C25:C27"/>
    <mergeCell ref="A19:A21"/>
    <mergeCell ref="B19:B21"/>
    <mergeCell ref="C19:C21"/>
    <mergeCell ref="A22:A24"/>
    <mergeCell ref="B22:B24"/>
    <mergeCell ref="C22:C24"/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  <mergeCell ref="C10:C12"/>
    <mergeCell ref="A2:Z2"/>
    <mergeCell ref="A4:A6"/>
    <mergeCell ref="B4:B6"/>
    <mergeCell ref="C4:C6"/>
    <mergeCell ref="D4:D6"/>
    <mergeCell ref="E4:Q4"/>
    <mergeCell ref="R4:Z4"/>
  </mergeCells>
  <pageMargins left="0.67" right="0.19685039370078741" top="0.15748031496062992" bottom="0.19685039370078741" header="0.15748031496062992" footer="0.15748031496062992"/>
  <pageSetup paperSize="8" scale="65" fitToHeight="0" orientation="landscape" r:id="rId1"/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часть 1</vt:lpstr>
      <vt:lpstr>'часть 1'!Заголовки_для_печати</vt:lpstr>
      <vt:lpstr>'часть 1'!Область_печати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Васильева Александра Олеговна</cp:lastModifiedBy>
  <cp:lastPrinted>2020-07-24T06:31:50Z</cp:lastPrinted>
  <dcterms:created xsi:type="dcterms:W3CDTF">2020-07-22T11:27:45Z</dcterms:created>
  <dcterms:modified xsi:type="dcterms:W3CDTF">2020-07-31T13:11:03Z</dcterms:modified>
</cp:coreProperties>
</file>